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Винт2\Диск D\КРЭК\Тарифы\Тарифы на передачу э_э\КРАСЭКО-ЭЛЕКТРО 2020\Раскрытие инф-ции за 2018 год\"/>
    </mc:Choice>
  </mc:AlternateContent>
  <bookViews>
    <workbookView xWindow="0" yWindow="0" windowWidth="20160" windowHeight="7560"/>
  </bookViews>
  <sheets>
    <sheet name="20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1" l="1"/>
  <c r="F35" i="1" l="1"/>
  <c r="F75" i="1" l="1"/>
  <c r="F72" i="1"/>
  <c r="F71" i="1"/>
  <c r="F76" i="1" s="1"/>
  <c r="F66" i="1"/>
  <c r="F61" i="1"/>
  <c r="F56" i="1"/>
  <c r="F53" i="1" l="1"/>
  <c r="F43" i="1" l="1"/>
  <c r="F29" i="1"/>
  <c r="E29" i="1" l="1"/>
  <c r="E26" i="1" s="1"/>
  <c r="F26" i="1"/>
  <c r="F19" i="1"/>
  <c r="E19" i="1"/>
  <c r="F18" i="1" l="1"/>
  <c r="F17" i="1" s="1"/>
  <c r="E18" i="1"/>
  <c r="E17" i="1" s="1"/>
</calcChain>
</file>

<file path=xl/sharedStrings.xml><?xml version="1.0" encoding="utf-8"?>
<sst xmlns="http://schemas.openxmlformats.org/spreadsheetml/2006/main" count="231" uniqueCount="146">
  <si>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</si>
  <si>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</si>
  <si>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 на оказание услуг</t>
  </si>
  <si>
    <t xml:space="preserve"> по передаче электрической энергии сетевыми организациями,</t>
  </si>
  <si>
    <t>Наименование организации: ООО "КРАСЭКО-ЭЛЕКТРО"</t>
  </si>
  <si>
    <t>ИНН:</t>
  </si>
  <si>
    <t>2460225783</t>
  </si>
  <si>
    <t>КПП:</t>
  </si>
  <si>
    <t>246001001</t>
  </si>
  <si>
    <t>№ п/п</t>
  </si>
  <si>
    <t>Ед. изм.</t>
  </si>
  <si>
    <t>план *</t>
  </si>
  <si>
    <t>факт **</t>
  </si>
  <si>
    <t>I</t>
  </si>
  <si>
    <t>Структура затрат</t>
  </si>
  <si>
    <t>х</t>
  </si>
  <si>
    <t>1</t>
  </si>
  <si>
    <t>Необходимая валовая выручка на содержание</t>
  </si>
  <si>
    <t>тыс. руб.</t>
  </si>
  <si>
    <t>1.1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</si>
  <si>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</si>
  <si>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</si>
  <si>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</si>
  <si>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</si>
  <si>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</si>
  <si>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</si>
  <si>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</si>
  <si>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</si>
  <si>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</si>
  <si>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</si>
  <si>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1.1.2.1</t>
  </si>
  <si>
    <t>1.1.3</t>
  </si>
  <si>
    <t>1.1.4</t>
  </si>
  <si>
    <t>Плата за аренду имущества</t>
  </si>
  <si>
    <t>1.2</t>
  </si>
  <si>
    <t>1.2.1</t>
  </si>
  <si>
    <t>1.2.2</t>
  </si>
  <si>
    <t>Расходы на оплату технологического присоединения к сетям смежной сетевой организации</t>
  </si>
  <si>
    <t>Справочно: "Количество льготных технологических присоединений"</t>
  </si>
  <si>
    <t>ед.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</si>
  <si>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</si>
  <si>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</si>
  <si>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</si>
  <si>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</si>
  <si>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</si>
  <si>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</si>
  <si>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</si>
  <si>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</si>
  <si>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</si>
  <si>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</si>
  <si>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</si>
  <si>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</si>
  <si>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</si>
  <si>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</si>
  <si>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2.1</t>
  </si>
  <si>
    <t>ВН</t>
  </si>
  <si>
    <t>СН1</t>
  </si>
  <si>
    <t>СН2</t>
  </si>
  <si>
    <t>2.4</t>
  </si>
  <si>
    <t>НН</t>
  </si>
  <si>
    <t>3</t>
  </si>
  <si>
    <t>у.е.</t>
  </si>
  <si>
    <t>3.1</t>
  </si>
  <si>
    <t>3.2</t>
  </si>
  <si>
    <t>3.3</t>
  </si>
  <si>
    <t>3.4</t>
  </si>
  <si>
    <t>4</t>
  </si>
  <si>
    <t>4.1</t>
  </si>
  <si>
    <t>4.2</t>
  </si>
  <si>
    <t>4.3</t>
  </si>
  <si>
    <t>4.4</t>
  </si>
  <si>
    <t>5</t>
  </si>
  <si>
    <t>км</t>
  </si>
  <si>
    <t>5.1</t>
  </si>
  <si>
    <t>5.2</t>
  </si>
  <si>
    <t>5.3</t>
  </si>
  <si>
    <t>5.4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</si>
  <si>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</si>
  <si>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</si>
  <si>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</si>
  <si>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</si>
  <si>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</si>
  <si>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</si>
  <si>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</si>
  <si>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</si>
  <si>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</si>
  <si>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t>не установлен</t>
  </si>
  <si>
    <t>2018 год</t>
  </si>
  <si>
    <t>Подконтрольные расходы, всего</t>
  </si>
  <si>
    <t>на ремонт</t>
  </si>
  <si>
    <t>Фонд оплаты труда</t>
  </si>
  <si>
    <t>Прочие операционные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</si>
  <si>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</si>
  <si>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</si>
  <si>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</si>
  <si>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</si>
  <si>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</si>
  <si>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(с расшифровкой)**** в т.ч.</t>
  </si>
  <si>
    <t>1.1.3.3.1</t>
  </si>
  <si>
    <t>Ремонт основных фондов</t>
  </si>
  <si>
    <t>1.1.3.3.2</t>
  </si>
  <si>
    <t>Работы и услуги непроизводственного характера</t>
  </si>
  <si>
    <t>1.1.3.3.3</t>
  </si>
  <si>
    <t>Расходы на услуги банков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</si>
  <si>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</si>
  <si>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</si>
  <si>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</si>
  <si>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Неподконтрольные расходы, включенные в НВВ, всего</t>
  </si>
  <si>
    <t>Оплата услуг ОАО "ФСК ЕЭС"</t>
  </si>
  <si>
    <t>1.2.3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</si>
  <si>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</si>
  <si>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</si>
  <si>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</si>
  <si>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</si>
  <si>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</si>
  <si>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</si>
  <si>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</si>
  <si>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</si>
  <si>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</si>
  <si>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</si>
  <si>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</si>
  <si>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</si>
  <si>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</si>
  <si>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</si>
  <si>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</si>
  <si>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1.2.11</t>
  </si>
  <si>
    <t>1.2.12</t>
  </si>
  <si>
    <t>прочие неподконтрольные расходы (с расшифровкой)</t>
  </si>
  <si>
    <t>недополученный по независящим причинам доход (+)/избыток средств, полученный в предыдущем периоде регулирования (-)</t>
  </si>
  <si>
    <t>тыс. руб./МВт∙ч</t>
  </si>
  <si>
    <t>МВА</t>
  </si>
  <si>
    <t>2.2.</t>
  </si>
  <si>
    <t>2.3.</t>
  </si>
  <si>
    <t>Количество условных единиц по линиям электропередач, всего</t>
  </si>
  <si>
    <t>Количество условных единиц по подстанциям, всего</t>
  </si>
  <si>
    <t>Длина линий электропередач, всего</t>
  </si>
  <si>
    <t>нет данных</t>
  </si>
  <si>
    <t>-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</si>
  <si>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</si>
  <si>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2"/>
        <rFont val="Times New Roman"/>
        <family val="1"/>
        <charset val="204"/>
      </rPr>
      <t>**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</si>
  <si>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2"/>
        <rFont val="Times New Roman"/>
        <family val="1"/>
        <charset val="204"/>
      </rPr>
      <t>***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</si>
  <si>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2"/>
        <rFont val="Times New Roman"/>
        <family val="1"/>
        <charset val="204"/>
      </rPr>
      <t>****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</si>
  <si>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2"/>
        <rFont val="Times New Roman"/>
        <family val="1"/>
        <charset val="204"/>
      </rPr>
      <t>*****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</si>
  <si>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 xml:space="preserve">регулирование деятельности которых осуществляется методом </t>
  </si>
  <si>
    <t>долгосрочной индексации необходимой валовой выручки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</si>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</sst>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"/>
  </numFmts>
  <fonts count="15" x14ac:knownFonts="1"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9"/>
      <name val="Times New Roman"/>
      <family val="1"/>
      <charset val="204"/>
    </font>
    <font>
      <sz val="10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9" fontId="10" fillId="0" borderId="0" applyFont="0" applyFill="0" applyBorder="0" applyAlignment="0" applyProtection="0"/>
    <xf numFmtId="0" fontId="9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/>
    <xf numFmtId="0" fontId="3" fillId="0" borderId="0" xfId="0" applyFont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3" xfId="2" applyFont="1" applyFill="1" applyBorder="1" applyAlignment="1">
      <alignment horizontal="center" vertical="center"/>
    </xf>
    <xf numFmtId="49" fontId="4" fillId="0" borderId="3" xfId="2" applyNumberFormat="1" applyFont="1" applyBorder="1" applyAlignment="1">
      <alignment horizontal="center" vertical="center"/>
    </xf>
    <xf numFmtId="0" fontId="4" fillId="0" borderId="3" xfId="2" applyFont="1" applyBorder="1" applyAlignment="1">
      <alignment horizontal="justify" vertical="center" wrapText="1"/>
    </xf>
    <xf numFmtId="0" fontId="4" fillId="0" borderId="3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/>
    </xf>
    <xf numFmtId="49" fontId="5" fillId="0" borderId="3" xfId="2" applyNumberFormat="1" applyFont="1" applyBorder="1" applyAlignment="1">
      <alignment horizontal="center" vertical="center"/>
    </xf>
    <xf numFmtId="0" fontId="5" fillId="0" borderId="3" xfId="2" applyFont="1" applyBorder="1" applyAlignment="1">
      <alignment horizontal="justify" vertical="center" wrapText="1"/>
    </xf>
    <xf numFmtId="0" fontId="5" fillId="0" borderId="3" xfId="2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0" fontId="7" fillId="0" borderId="0" xfId="0" applyFont="1"/>
    <xf numFmtId="0" fontId="4" fillId="0" borderId="4" xfId="2" applyFont="1" applyFill="1" applyBorder="1" applyAlignment="1">
      <alignment horizontal="justify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0" fontId="4" fillId="0" borderId="3" xfId="2" applyFont="1" applyBorder="1" applyAlignment="1">
      <alignment horizontal="left" vertical="center" wrapText="1"/>
    </xf>
    <xf numFmtId="4" fontId="8" fillId="0" borderId="3" xfId="0" applyNumberFormat="1" applyFont="1" applyFill="1" applyBorder="1" applyAlignment="1">
      <alignment horizontal="center" vertical="center"/>
    </xf>
    <xf numFmtId="0" fontId="8" fillId="0" borderId="0" xfId="0" applyFont="1"/>
    <xf numFmtId="43" fontId="4" fillId="0" borderId="5" xfId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 wrapText="1"/>
    </xf>
    <xf numFmtId="49" fontId="4" fillId="0" borderId="6" xfId="2" applyNumberFormat="1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 wrapText="1"/>
    </xf>
    <xf numFmtId="0" fontId="4" fillId="0" borderId="7" xfId="2" applyFont="1" applyBorder="1" applyAlignment="1">
      <alignment horizontal="center" vertical="center"/>
    </xf>
    <xf numFmtId="43" fontId="4" fillId="0" borderId="6" xfId="1" applyFont="1" applyFill="1" applyBorder="1" applyAlignment="1">
      <alignment horizontal="center" vertical="center"/>
    </xf>
    <xf numFmtId="49" fontId="4" fillId="0" borderId="3" xfId="2" applyNumberFormat="1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justify" vertical="center" wrapText="1"/>
    </xf>
    <xf numFmtId="0" fontId="4" fillId="0" borderId="8" xfId="2" applyFont="1" applyBorder="1" applyAlignment="1">
      <alignment vertical="center" wrapText="1"/>
    </xf>
    <xf numFmtId="0" fontId="4" fillId="0" borderId="6" xfId="2" applyFont="1" applyBorder="1" applyAlignment="1">
      <alignment horizontal="center" vertical="center"/>
    </xf>
    <xf numFmtId="4" fontId="4" fillId="0" borderId="6" xfId="2" applyNumberFormat="1" applyFont="1" applyFill="1" applyBorder="1" applyAlignment="1">
      <alignment horizontal="center" vertical="center"/>
    </xf>
    <xf numFmtId="4" fontId="4" fillId="0" borderId="6" xfId="0" applyNumberFormat="1" applyFont="1" applyFill="1" applyBorder="1" applyAlignment="1">
      <alignment horizontal="center" vertical="center" wrapText="1"/>
    </xf>
    <xf numFmtId="0" fontId="9" fillId="0" borderId="0" xfId="4"/>
    <xf numFmtId="0" fontId="11" fillId="0" borderId="0" xfId="4" applyFont="1" applyFill="1"/>
    <xf numFmtId="0" fontId="12" fillId="0" borderId="0" xfId="4" applyFont="1" applyFill="1"/>
    <xf numFmtId="0" fontId="0" fillId="0" borderId="0" xfId="0" applyAlignment="1">
      <alignment wrapText="1"/>
    </xf>
    <xf numFmtId="3" fontId="4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" fontId="14" fillId="0" borderId="3" xfId="0" applyNumberFormat="1" applyFont="1" applyFill="1" applyBorder="1" applyAlignment="1">
      <alignment horizontal="center" vertical="center"/>
    </xf>
    <xf numFmtId="164" fontId="14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3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/>
    </xf>
    <xf numFmtId="0" fontId="13" fillId="0" borderId="0" xfId="2" applyFont="1" applyAlignment="1">
      <alignment horizontal="justify" wrapText="1"/>
    </xf>
    <xf numFmtId="0" fontId="4" fillId="0" borderId="0" xfId="2" applyFont="1" applyAlignment="1">
      <alignment horizontal="justify" wrapText="1"/>
    </xf>
    <xf numFmtId="43" fontId="4" fillId="0" borderId="5" xfId="1" applyFont="1" applyFill="1" applyBorder="1" applyAlignment="1">
      <alignment horizontal="center" vertical="center" wrapText="1"/>
    </xf>
    <xf numFmtId="43" fontId="4" fillId="0" borderId="4" xfId="1" applyFont="1" applyFill="1" applyBorder="1" applyAlignment="1">
      <alignment horizontal="center" vertical="center" wrapText="1"/>
    </xf>
    <xf numFmtId="43" fontId="4" fillId="0" borderId="6" xfId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11 2" xfId="2"/>
    <cellStyle name="Обычный 37" xfId="4"/>
    <cellStyle name="Процент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5"/>
  <sheetViews>
    <sheetView tabSelected="1" topLeftCell="A12" workbookViewId="0">
      <selection activeCell="E36" sqref="E36"/>
    </sheetView>
  </sheetViews>
  <sheetFormatPr defaultRowHeight="15.6" x14ac:dyDescent="0.3"/>
  <cols>
    <col min="1" max="1" width="4" style="2" customWidth="1"/>
    <col min="2" max="2" width="8.69921875" style="2" customWidth="1"/>
    <col min="3" max="3" width="35.796875" style="2" customWidth="1"/>
    <col min="4" max="4" width="11.09765625" style="2" customWidth="1"/>
    <col min="5" max="5" width="15.09765625" style="2" customWidth="1"/>
    <col min="6" max="6" width="15.69921875" style="2" customWidth="1"/>
    <col min="256" max="256" width="4" customWidth="1"/>
    <col min="257" max="257" width="8.69921875" customWidth="1"/>
    <col min="258" max="258" width="35.796875" customWidth="1"/>
    <col min="259" max="259" width="11.09765625" customWidth="1"/>
    <col min="260" max="261" width="13.796875" customWidth="1"/>
    <col min="262" max="262" width="17.5" customWidth="1"/>
    <col min="512" max="512" width="4" customWidth="1"/>
    <col min="513" max="513" width="8.69921875" customWidth="1"/>
    <col min="514" max="514" width="35.796875" customWidth="1"/>
    <col min="515" max="515" width="11.09765625" customWidth="1"/>
    <col min="516" max="517" width="13.796875" customWidth="1"/>
    <col min="518" max="518" width="17.5" customWidth="1"/>
    <col min="768" max="768" width="4" customWidth="1"/>
    <col min="769" max="769" width="8.69921875" customWidth="1"/>
    <col min="770" max="770" width="35.796875" customWidth="1"/>
    <col min="771" max="771" width="11.09765625" customWidth="1"/>
    <col min="772" max="773" width="13.796875" customWidth="1"/>
    <col min="774" max="774" width="17.5" customWidth="1"/>
    <col min="1024" max="1024" width="4" customWidth="1"/>
    <col min="1025" max="1025" width="8.69921875" customWidth="1"/>
    <col min="1026" max="1026" width="35.796875" customWidth="1"/>
    <col min="1027" max="1027" width="11.09765625" customWidth="1"/>
    <col min="1028" max="1029" width="13.796875" customWidth="1"/>
    <col min="1030" max="1030" width="17.5" customWidth="1"/>
    <col min="1280" max="1280" width="4" customWidth="1"/>
    <col min="1281" max="1281" width="8.69921875" customWidth="1"/>
    <col min="1282" max="1282" width="35.796875" customWidth="1"/>
    <col min="1283" max="1283" width="11.09765625" customWidth="1"/>
    <col min="1284" max="1285" width="13.796875" customWidth="1"/>
    <col min="1286" max="1286" width="17.5" customWidth="1"/>
    <col min="1536" max="1536" width="4" customWidth="1"/>
    <col min="1537" max="1537" width="8.69921875" customWidth="1"/>
    <col min="1538" max="1538" width="35.796875" customWidth="1"/>
    <col min="1539" max="1539" width="11.09765625" customWidth="1"/>
    <col min="1540" max="1541" width="13.796875" customWidth="1"/>
    <col min="1542" max="1542" width="17.5" customWidth="1"/>
    <col min="1792" max="1792" width="4" customWidth="1"/>
    <col min="1793" max="1793" width="8.69921875" customWidth="1"/>
    <col min="1794" max="1794" width="35.796875" customWidth="1"/>
    <col min="1795" max="1795" width="11.09765625" customWidth="1"/>
    <col min="1796" max="1797" width="13.796875" customWidth="1"/>
    <col min="1798" max="1798" width="17.5" customWidth="1"/>
    <col min="2048" max="2048" width="4" customWidth="1"/>
    <col min="2049" max="2049" width="8.69921875" customWidth="1"/>
    <col min="2050" max="2050" width="35.796875" customWidth="1"/>
    <col min="2051" max="2051" width="11.09765625" customWidth="1"/>
    <col min="2052" max="2053" width="13.796875" customWidth="1"/>
    <col min="2054" max="2054" width="17.5" customWidth="1"/>
    <col min="2304" max="2304" width="4" customWidth="1"/>
    <col min="2305" max="2305" width="8.69921875" customWidth="1"/>
    <col min="2306" max="2306" width="35.796875" customWidth="1"/>
    <col min="2307" max="2307" width="11.09765625" customWidth="1"/>
    <col min="2308" max="2309" width="13.796875" customWidth="1"/>
    <col min="2310" max="2310" width="17.5" customWidth="1"/>
    <col min="2560" max="2560" width="4" customWidth="1"/>
    <col min="2561" max="2561" width="8.69921875" customWidth="1"/>
    <col min="2562" max="2562" width="35.796875" customWidth="1"/>
    <col min="2563" max="2563" width="11.09765625" customWidth="1"/>
    <col min="2564" max="2565" width="13.796875" customWidth="1"/>
    <col min="2566" max="2566" width="17.5" customWidth="1"/>
    <col min="2816" max="2816" width="4" customWidth="1"/>
    <col min="2817" max="2817" width="8.69921875" customWidth="1"/>
    <col min="2818" max="2818" width="35.796875" customWidth="1"/>
    <col min="2819" max="2819" width="11.09765625" customWidth="1"/>
    <col min="2820" max="2821" width="13.796875" customWidth="1"/>
    <col min="2822" max="2822" width="17.5" customWidth="1"/>
    <col min="3072" max="3072" width="4" customWidth="1"/>
    <col min="3073" max="3073" width="8.69921875" customWidth="1"/>
    <col min="3074" max="3074" width="35.796875" customWidth="1"/>
    <col min="3075" max="3075" width="11.09765625" customWidth="1"/>
    <col min="3076" max="3077" width="13.796875" customWidth="1"/>
    <col min="3078" max="3078" width="17.5" customWidth="1"/>
    <col min="3328" max="3328" width="4" customWidth="1"/>
    <col min="3329" max="3329" width="8.69921875" customWidth="1"/>
    <col min="3330" max="3330" width="35.796875" customWidth="1"/>
    <col min="3331" max="3331" width="11.09765625" customWidth="1"/>
    <col min="3332" max="3333" width="13.796875" customWidth="1"/>
    <col min="3334" max="3334" width="17.5" customWidth="1"/>
    <col min="3584" max="3584" width="4" customWidth="1"/>
    <col min="3585" max="3585" width="8.69921875" customWidth="1"/>
    <col min="3586" max="3586" width="35.796875" customWidth="1"/>
    <col min="3587" max="3587" width="11.09765625" customWidth="1"/>
    <col min="3588" max="3589" width="13.796875" customWidth="1"/>
    <col min="3590" max="3590" width="17.5" customWidth="1"/>
    <col min="3840" max="3840" width="4" customWidth="1"/>
    <col min="3841" max="3841" width="8.69921875" customWidth="1"/>
    <col min="3842" max="3842" width="35.796875" customWidth="1"/>
    <col min="3843" max="3843" width="11.09765625" customWidth="1"/>
    <col min="3844" max="3845" width="13.796875" customWidth="1"/>
    <col min="3846" max="3846" width="17.5" customWidth="1"/>
    <col min="4096" max="4096" width="4" customWidth="1"/>
    <col min="4097" max="4097" width="8.69921875" customWidth="1"/>
    <col min="4098" max="4098" width="35.796875" customWidth="1"/>
    <col min="4099" max="4099" width="11.09765625" customWidth="1"/>
    <col min="4100" max="4101" width="13.796875" customWidth="1"/>
    <col min="4102" max="4102" width="17.5" customWidth="1"/>
    <col min="4352" max="4352" width="4" customWidth="1"/>
    <col min="4353" max="4353" width="8.69921875" customWidth="1"/>
    <col min="4354" max="4354" width="35.796875" customWidth="1"/>
    <col min="4355" max="4355" width="11.09765625" customWidth="1"/>
    <col min="4356" max="4357" width="13.796875" customWidth="1"/>
    <col min="4358" max="4358" width="17.5" customWidth="1"/>
    <col min="4608" max="4608" width="4" customWidth="1"/>
    <col min="4609" max="4609" width="8.69921875" customWidth="1"/>
    <col min="4610" max="4610" width="35.796875" customWidth="1"/>
    <col min="4611" max="4611" width="11.09765625" customWidth="1"/>
    <col min="4612" max="4613" width="13.796875" customWidth="1"/>
    <col min="4614" max="4614" width="17.5" customWidth="1"/>
    <col min="4864" max="4864" width="4" customWidth="1"/>
    <col min="4865" max="4865" width="8.69921875" customWidth="1"/>
    <col min="4866" max="4866" width="35.796875" customWidth="1"/>
    <col min="4867" max="4867" width="11.09765625" customWidth="1"/>
    <col min="4868" max="4869" width="13.796875" customWidth="1"/>
    <col min="4870" max="4870" width="17.5" customWidth="1"/>
    <col min="5120" max="5120" width="4" customWidth="1"/>
    <col min="5121" max="5121" width="8.69921875" customWidth="1"/>
    <col min="5122" max="5122" width="35.796875" customWidth="1"/>
    <col min="5123" max="5123" width="11.09765625" customWidth="1"/>
    <col min="5124" max="5125" width="13.796875" customWidth="1"/>
    <col min="5126" max="5126" width="17.5" customWidth="1"/>
    <col min="5376" max="5376" width="4" customWidth="1"/>
    <col min="5377" max="5377" width="8.69921875" customWidth="1"/>
    <col min="5378" max="5378" width="35.796875" customWidth="1"/>
    <col min="5379" max="5379" width="11.09765625" customWidth="1"/>
    <col min="5380" max="5381" width="13.796875" customWidth="1"/>
    <col min="5382" max="5382" width="17.5" customWidth="1"/>
    <col min="5632" max="5632" width="4" customWidth="1"/>
    <col min="5633" max="5633" width="8.69921875" customWidth="1"/>
    <col min="5634" max="5634" width="35.796875" customWidth="1"/>
    <col min="5635" max="5635" width="11.09765625" customWidth="1"/>
    <col min="5636" max="5637" width="13.796875" customWidth="1"/>
    <col min="5638" max="5638" width="17.5" customWidth="1"/>
    <col min="5888" max="5888" width="4" customWidth="1"/>
    <col min="5889" max="5889" width="8.69921875" customWidth="1"/>
    <col min="5890" max="5890" width="35.796875" customWidth="1"/>
    <col min="5891" max="5891" width="11.09765625" customWidth="1"/>
    <col min="5892" max="5893" width="13.796875" customWidth="1"/>
    <col min="5894" max="5894" width="17.5" customWidth="1"/>
    <col min="6144" max="6144" width="4" customWidth="1"/>
    <col min="6145" max="6145" width="8.69921875" customWidth="1"/>
    <col min="6146" max="6146" width="35.796875" customWidth="1"/>
    <col min="6147" max="6147" width="11.09765625" customWidth="1"/>
    <col min="6148" max="6149" width="13.796875" customWidth="1"/>
    <col min="6150" max="6150" width="17.5" customWidth="1"/>
    <col min="6400" max="6400" width="4" customWidth="1"/>
    <col min="6401" max="6401" width="8.69921875" customWidth="1"/>
    <col min="6402" max="6402" width="35.796875" customWidth="1"/>
    <col min="6403" max="6403" width="11.09765625" customWidth="1"/>
    <col min="6404" max="6405" width="13.796875" customWidth="1"/>
    <col min="6406" max="6406" width="17.5" customWidth="1"/>
    <col min="6656" max="6656" width="4" customWidth="1"/>
    <col min="6657" max="6657" width="8.69921875" customWidth="1"/>
    <col min="6658" max="6658" width="35.796875" customWidth="1"/>
    <col min="6659" max="6659" width="11.09765625" customWidth="1"/>
    <col min="6660" max="6661" width="13.796875" customWidth="1"/>
    <col min="6662" max="6662" width="17.5" customWidth="1"/>
    <col min="6912" max="6912" width="4" customWidth="1"/>
    <col min="6913" max="6913" width="8.69921875" customWidth="1"/>
    <col min="6914" max="6914" width="35.796875" customWidth="1"/>
    <col min="6915" max="6915" width="11.09765625" customWidth="1"/>
    <col min="6916" max="6917" width="13.796875" customWidth="1"/>
    <col min="6918" max="6918" width="17.5" customWidth="1"/>
    <col min="7168" max="7168" width="4" customWidth="1"/>
    <col min="7169" max="7169" width="8.69921875" customWidth="1"/>
    <col min="7170" max="7170" width="35.796875" customWidth="1"/>
    <col min="7171" max="7171" width="11.09765625" customWidth="1"/>
    <col min="7172" max="7173" width="13.796875" customWidth="1"/>
    <col min="7174" max="7174" width="17.5" customWidth="1"/>
    <col min="7424" max="7424" width="4" customWidth="1"/>
    <col min="7425" max="7425" width="8.69921875" customWidth="1"/>
    <col min="7426" max="7426" width="35.796875" customWidth="1"/>
    <col min="7427" max="7427" width="11.09765625" customWidth="1"/>
    <col min="7428" max="7429" width="13.796875" customWidth="1"/>
    <col min="7430" max="7430" width="17.5" customWidth="1"/>
    <col min="7680" max="7680" width="4" customWidth="1"/>
    <col min="7681" max="7681" width="8.69921875" customWidth="1"/>
    <col min="7682" max="7682" width="35.796875" customWidth="1"/>
    <col min="7683" max="7683" width="11.09765625" customWidth="1"/>
    <col min="7684" max="7685" width="13.796875" customWidth="1"/>
    <col min="7686" max="7686" width="17.5" customWidth="1"/>
    <col min="7936" max="7936" width="4" customWidth="1"/>
    <col min="7937" max="7937" width="8.69921875" customWidth="1"/>
    <col min="7938" max="7938" width="35.796875" customWidth="1"/>
    <col min="7939" max="7939" width="11.09765625" customWidth="1"/>
    <col min="7940" max="7941" width="13.796875" customWidth="1"/>
    <col min="7942" max="7942" width="17.5" customWidth="1"/>
    <col min="8192" max="8192" width="4" customWidth="1"/>
    <col min="8193" max="8193" width="8.69921875" customWidth="1"/>
    <col min="8194" max="8194" width="35.796875" customWidth="1"/>
    <col min="8195" max="8195" width="11.09765625" customWidth="1"/>
    <col min="8196" max="8197" width="13.796875" customWidth="1"/>
    <col min="8198" max="8198" width="17.5" customWidth="1"/>
    <col min="8448" max="8448" width="4" customWidth="1"/>
    <col min="8449" max="8449" width="8.69921875" customWidth="1"/>
    <col min="8450" max="8450" width="35.796875" customWidth="1"/>
    <col min="8451" max="8451" width="11.09765625" customWidth="1"/>
    <col min="8452" max="8453" width="13.796875" customWidth="1"/>
    <col min="8454" max="8454" width="17.5" customWidth="1"/>
    <col min="8704" max="8704" width="4" customWidth="1"/>
    <col min="8705" max="8705" width="8.69921875" customWidth="1"/>
    <col min="8706" max="8706" width="35.796875" customWidth="1"/>
    <col min="8707" max="8707" width="11.09765625" customWidth="1"/>
    <col min="8708" max="8709" width="13.796875" customWidth="1"/>
    <col min="8710" max="8710" width="17.5" customWidth="1"/>
    <col min="8960" max="8960" width="4" customWidth="1"/>
    <col min="8961" max="8961" width="8.69921875" customWidth="1"/>
    <col min="8962" max="8962" width="35.796875" customWidth="1"/>
    <col min="8963" max="8963" width="11.09765625" customWidth="1"/>
    <col min="8964" max="8965" width="13.796875" customWidth="1"/>
    <col min="8966" max="8966" width="17.5" customWidth="1"/>
    <col min="9216" max="9216" width="4" customWidth="1"/>
    <col min="9217" max="9217" width="8.69921875" customWidth="1"/>
    <col min="9218" max="9218" width="35.796875" customWidth="1"/>
    <col min="9219" max="9219" width="11.09765625" customWidth="1"/>
    <col min="9220" max="9221" width="13.796875" customWidth="1"/>
    <col min="9222" max="9222" width="17.5" customWidth="1"/>
    <col min="9472" max="9472" width="4" customWidth="1"/>
    <col min="9473" max="9473" width="8.69921875" customWidth="1"/>
    <col min="9474" max="9474" width="35.796875" customWidth="1"/>
    <col min="9475" max="9475" width="11.09765625" customWidth="1"/>
    <col min="9476" max="9477" width="13.796875" customWidth="1"/>
    <col min="9478" max="9478" width="17.5" customWidth="1"/>
    <col min="9728" max="9728" width="4" customWidth="1"/>
    <col min="9729" max="9729" width="8.69921875" customWidth="1"/>
    <col min="9730" max="9730" width="35.796875" customWidth="1"/>
    <col min="9731" max="9731" width="11.09765625" customWidth="1"/>
    <col min="9732" max="9733" width="13.796875" customWidth="1"/>
    <col min="9734" max="9734" width="17.5" customWidth="1"/>
    <col min="9984" max="9984" width="4" customWidth="1"/>
    <col min="9985" max="9985" width="8.69921875" customWidth="1"/>
    <col min="9986" max="9986" width="35.796875" customWidth="1"/>
    <col min="9987" max="9987" width="11.09765625" customWidth="1"/>
    <col min="9988" max="9989" width="13.796875" customWidth="1"/>
    <col min="9990" max="9990" width="17.5" customWidth="1"/>
    <col min="10240" max="10240" width="4" customWidth="1"/>
    <col min="10241" max="10241" width="8.69921875" customWidth="1"/>
    <col min="10242" max="10242" width="35.796875" customWidth="1"/>
    <col min="10243" max="10243" width="11.09765625" customWidth="1"/>
    <col min="10244" max="10245" width="13.796875" customWidth="1"/>
    <col min="10246" max="10246" width="17.5" customWidth="1"/>
    <col min="10496" max="10496" width="4" customWidth="1"/>
    <col min="10497" max="10497" width="8.69921875" customWidth="1"/>
    <col min="10498" max="10498" width="35.796875" customWidth="1"/>
    <col min="10499" max="10499" width="11.09765625" customWidth="1"/>
    <col min="10500" max="10501" width="13.796875" customWidth="1"/>
    <col min="10502" max="10502" width="17.5" customWidth="1"/>
    <col min="10752" max="10752" width="4" customWidth="1"/>
    <col min="10753" max="10753" width="8.69921875" customWidth="1"/>
    <col min="10754" max="10754" width="35.796875" customWidth="1"/>
    <col min="10755" max="10755" width="11.09765625" customWidth="1"/>
    <col min="10756" max="10757" width="13.796875" customWidth="1"/>
    <col min="10758" max="10758" width="17.5" customWidth="1"/>
    <col min="11008" max="11008" width="4" customWidth="1"/>
    <col min="11009" max="11009" width="8.69921875" customWidth="1"/>
    <col min="11010" max="11010" width="35.796875" customWidth="1"/>
    <col min="11011" max="11011" width="11.09765625" customWidth="1"/>
    <col min="11012" max="11013" width="13.796875" customWidth="1"/>
    <col min="11014" max="11014" width="17.5" customWidth="1"/>
    <col min="11264" max="11264" width="4" customWidth="1"/>
    <col min="11265" max="11265" width="8.69921875" customWidth="1"/>
    <col min="11266" max="11266" width="35.796875" customWidth="1"/>
    <col min="11267" max="11267" width="11.09765625" customWidth="1"/>
    <col min="11268" max="11269" width="13.796875" customWidth="1"/>
    <col min="11270" max="11270" width="17.5" customWidth="1"/>
    <col min="11520" max="11520" width="4" customWidth="1"/>
    <col min="11521" max="11521" width="8.69921875" customWidth="1"/>
    <col min="11522" max="11522" width="35.796875" customWidth="1"/>
    <col min="11523" max="11523" width="11.09765625" customWidth="1"/>
    <col min="11524" max="11525" width="13.796875" customWidth="1"/>
    <col min="11526" max="11526" width="17.5" customWidth="1"/>
    <col min="11776" max="11776" width="4" customWidth="1"/>
    <col min="11777" max="11777" width="8.69921875" customWidth="1"/>
    <col min="11778" max="11778" width="35.796875" customWidth="1"/>
    <col min="11779" max="11779" width="11.09765625" customWidth="1"/>
    <col min="11780" max="11781" width="13.796875" customWidth="1"/>
    <col min="11782" max="11782" width="17.5" customWidth="1"/>
    <col min="12032" max="12032" width="4" customWidth="1"/>
    <col min="12033" max="12033" width="8.69921875" customWidth="1"/>
    <col min="12034" max="12034" width="35.796875" customWidth="1"/>
    <col min="12035" max="12035" width="11.09765625" customWidth="1"/>
    <col min="12036" max="12037" width="13.796875" customWidth="1"/>
    <col min="12038" max="12038" width="17.5" customWidth="1"/>
    <col min="12288" max="12288" width="4" customWidth="1"/>
    <col min="12289" max="12289" width="8.69921875" customWidth="1"/>
    <col min="12290" max="12290" width="35.796875" customWidth="1"/>
    <col min="12291" max="12291" width="11.09765625" customWidth="1"/>
    <col min="12292" max="12293" width="13.796875" customWidth="1"/>
    <col min="12294" max="12294" width="17.5" customWidth="1"/>
    <col min="12544" max="12544" width="4" customWidth="1"/>
    <col min="12545" max="12545" width="8.69921875" customWidth="1"/>
    <col min="12546" max="12546" width="35.796875" customWidth="1"/>
    <col min="12547" max="12547" width="11.09765625" customWidth="1"/>
    <col min="12548" max="12549" width="13.796875" customWidth="1"/>
    <col min="12550" max="12550" width="17.5" customWidth="1"/>
    <col min="12800" max="12800" width="4" customWidth="1"/>
    <col min="12801" max="12801" width="8.69921875" customWidth="1"/>
    <col min="12802" max="12802" width="35.796875" customWidth="1"/>
    <col min="12803" max="12803" width="11.09765625" customWidth="1"/>
    <col min="12804" max="12805" width="13.796875" customWidth="1"/>
    <col min="12806" max="12806" width="17.5" customWidth="1"/>
    <col min="13056" max="13056" width="4" customWidth="1"/>
    <col min="13057" max="13057" width="8.69921875" customWidth="1"/>
    <col min="13058" max="13058" width="35.796875" customWidth="1"/>
    <col min="13059" max="13059" width="11.09765625" customWidth="1"/>
    <col min="13060" max="13061" width="13.796875" customWidth="1"/>
    <col min="13062" max="13062" width="17.5" customWidth="1"/>
    <col min="13312" max="13312" width="4" customWidth="1"/>
    <col min="13313" max="13313" width="8.69921875" customWidth="1"/>
    <col min="13314" max="13314" width="35.796875" customWidth="1"/>
    <col min="13315" max="13315" width="11.09765625" customWidth="1"/>
    <col min="13316" max="13317" width="13.796875" customWidth="1"/>
    <col min="13318" max="13318" width="17.5" customWidth="1"/>
    <col min="13568" max="13568" width="4" customWidth="1"/>
    <col min="13569" max="13569" width="8.69921875" customWidth="1"/>
    <col min="13570" max="13570" width="35.796875" customWidth="1"/>
    <col min="13571" max="13571" width="11.09765625" customWidth="1"/>
    <col min="13572" max="13573" width="13.796875" customWidth="1"/>
    <col min="13574" max="13574" width="17.5" customWidth="1"/>
    <col min="13824" max="13824" width="4" customWidth="1"/>
    <col min="13825" max="13825" width="8.69921875" customWidth="1"/>
    <col min="13826" max="13826" width="35.796875" customWidth="1"/>
    <col min="13827" max="13827" width="11.09765625" customWidth="1"/>
    <col min="13828" max="13829" width="13.796875" customWidth="1"/>
    <col min="13830" max="13830" width="17.5" customWidth="1"/>
    <col min="14080" max="14080" width="4" customWidth="1"/>
    <col min="14081" max="14081" width="8.69921875" customWidth="1"/>
    <col min="14082" max="14082" width="35.796875" customWidth="1"/>
    <col min="14083" max="14083" width="11.09765625" customWidth="1"/>
    <col min="14084" max="14085" width="13.796875" customWidth="1"/>
    <col min="14086" max="14086" width="17.5" customWidth="1"/>
    <col min="14336" max="14336" width="4" customWidth="1"/>
    <col min="14337" max="14337" width="8.69921875" customWidth="1"/>
    <col min="14338" max="14338" width="35.796875" customWidth="1"/>
    <col min="14339" max="14339" width="11.09765625" customWidth="1"/>
    <col min="14340" max="14341" width="13.796875" customWidth="1"/>
    <col min="14342" max="14342" width="17.5" customWidth="1"/>
    <col min="14592" max="14592" width="4" customWidth="1"/>
    <col min="14593" max="14593" width="8.69921875" customWidth="1"/>
    <col min="14594" max="14594" width="35.796875" customWidth="1"/>
    <col min="14595" max="14595" width="11.09765625" customWidth="1"/>
    <col min="14596" max="14597" width="13.796875" customWidth="1"/>
    <col min="14598" max="14598" width="17.5" customWidth="1"/>
    <col min="14848" max="14848" width="4" customWidth="1"/>
    <col min="14849" max="14849" width="8.69921875" customWidth="1"/>
    <col min="14850" max="14850" width="35.796875" customWidth="1"/>
    <col min="14851" max="14851" width="11.09765625" customWidth="1"/>
    <col min="14852" max="14853" width="13.796875" customWidth="1"/>
    <col min="14854" max="14854" width="17.5" customWidth="1"/>
    <col min="15104" max="15104" width="4" customWidth="1"/>
    <col min="15105" max="15105" width="8.69921875" customWidth="1"/>
    <col min="15106" max="15106" width="35.796875" customWidth="1"/>
    <col min="15107" max="15107" width="11.09765625" customWidth="1"/>
    <col min="15108" max="15109" width="13.796875" customWidth="1"/>
    <col min="15110" max="15110" width="17.5" customWidth="1"/>
    <col min="15360" max="15360" width="4" customWidth="1"/>
    <col min="15361" max="15361" width="8.69921875" customWidth="1"/>
    <col min="15362" max="15362" width="35.796875" customWidth="1"/>
    <col min="15363" max="15363" width="11.09765625" customWidth="1"/>
    <col min="15364" max="15365" width="13.796875" customWidth="1"/>
    <col min="15366" max="15366" width="17.5" customWidth="1"/>
    <col min="15616" max="15616" width="4" customWidth="1"/>
    <col min="15617" max="15617" width="8.69921875" customWidth="1"/>
    <col min="15618" max="15618" width="35.796875" customWidth="1"/>
    <col min="15619" max="15619" width="11.09765625" customWidth="1"/>
    <col min="15620" max="15621" width="13.796875" customWidth="1"/>
    <col min="15622" max="15622" width="17.5" customWidth="1"/>
    <col min="15872" max="15872" width="4" customWidth="1"/>
    <col min="15873" max="15873" width="8.69921875" customWidth="1"/>
    <col min="15874" max="15874" width="35.796875" customWidth="1"/>
    <col min="15875" max="15875" width="11.09765625" customWidth="1"/>
    <col min="15876" max="15877" width="13.796875" customWidth="1"/>
    <col min="15878" max="15878" width="17.5" customWidth="1"/>
    <col min="16128" max="16128" width="4" customWidth="1"/>
    <col min="16129" max="16129" width="8.69921875" customWidth="1"/>
    <col min="16130" max="16130" width="35.796875" customWidth="1"/>
    <col min="16131" max="16131" width="11.09765625" customWidth="1"/>
    <col min="16132" max="16133" width="13.796875" customWidth="1"/>
    <col min="16134" max="16134" width="17.5" customWidth="1"/>
  </cols>
  <sheetData>
    <row r="1" spans="1:6" x14ac:dyDescent="0.3">
      <c r="A1" s="1"/>
      <c r="B1" s="1"/>
      <c r="C1" s="1"/>
      <c r="F1" s="46" t="s">
        <v>145</v>
      </c>
    </row>
    <row r="2" spans="1:6" x14ac:dyDescent="0.3">
      <c r="A2" s="1"/>
      <c r="B2" s="1"/>
      <c r="C2" s="1"/>
      <c r="F2" s="46" t="s">
        <v>0</v>
      </c>
    </row>
    <row r="3" spans="1:6" x14ac:dyDescent="0.3">
      <c r="A3" s="1"/>
      <c r="B3" s="1"/>
      <c r="C3" s="1"/>
      <c r="F3" s="46" t="s">
        <v>1</v>
      </c>
    </row>
    <row r="5" spans="1:6" x14ac:dyDescent="0.3">
      <c r="A5" s="3"/>
      <c r="B5" s="4" t="s">
        <v>2</v>
      </c>
      <c r="C5" s="4"/>
      <c r="D5" s="4"/>
      <c r="E5" s="4"/>
      <c r="F5" s="4"/>
    </row>
    <row r="6" spans="1:6" x14ac:dyDescent="0.3">
      <c r="A6" s="3"/>
      <c r="B6" s="4" t="s">
        <v>3</v>
      </c>
      <c r="C6" s="4"/>
      <c r="D6" s="4"/>
      <c r="E6" s="4"/>
      <c r="F6" s="4"/>
    </row>
    <row r="7" spans="1:6" x14ac:dyDescent="0.3">
      <c r="A7" s="3"/>
      <c r="B7" s="4" t="s">
        <v>143</v>
      </c>
      <c r="C7" s="4"/>
      <c r="D7" s="4"/>
      <c r="E7" s="4"/>
      <c r="F7" s="4"/>
    </row>
    <row r="8" spans="1:6" x14ac:dyDescent="0.3">
      <c r="A8" s="3"/>
      <c r="B8" s="4" t="s">
        <v>144</v>
      </c>
      <c r="C8" s="4"/>
      <c r="D8" s="4"/>
      <c r="E8" s="4"/>
      <c r="F8" s="4"/>
    </row>
    <row r="10" spans="1:6" x14ac:dyDescent="0.3">
      <c r="B10" s="49" t="s">
        <v>4</v>
      </c>
      <c r="C10" s="49"/>
      <c r="D10" s="49"/>
      <c r="E10" s="49"/>
      <c r="F10" s="49"/>
    </row>
    <row r="11" spans="1:6" x14ac:dyDescent="0.3">
      <c r="B11" s="5" t="s">
        <v>5</v>
      </c>
      <c r="C11" s="6" t="s">
        <v>6</v>
      </c>
    </row>
    <row r="12" spans="1:6" x14ac:dyDescent="0.3">
      <c r="B12" s="5" t="s">
        <v>7</v>
      </c>
      <c r="C12" s="7" t="s">
        <v>8</v>
      </c>
    </row>
    <row r="14" spans="1:6" x14ac:dyDescent="0.3">
      <c r="A14"/>
      <c r="B14" s="50" t="s">
        <v>9</v>
      </c>
      <c r="C14" s="51"/>
      <c r="D14" s="50" t="s">
        <v>10</v>
      </c>
      <c r="E14" s="51" t="s">
        <v>87</v>
      </c>
      <c r="F14" s="51"/>
    </row>
    <row r="15" spans="1:6" x14ac:dyDescent="0.3">
      <c r="A15"/>
      <c r="B15" s="51"/>
      <c r="C15" s="51"/>
      <c r="D15" s="51"/>
      <c r="E15" s="8" t="s">
        <v>11</v>
      </c>
      <c r="F15" s="8" t="s">
        <v>12</v>
      </c>
    </row>
    <row r="16" spans="1:6" x14ac:dyDescent="0.3">
      <c r="A16"/>
      <c r="B16" s="9" t="s">
        <v>13</v>
      </c>
      <c r="C16" s="10" t="s">
        <v>14</v>
      </c>
      <c r="D16" s="11" t="s">
        <v>15</v>
      </c>
      <c r="E16" s="8" t="s">
        <v>15</v>
      </c>
      <c r="F16" s="8" t="s">
        <v>15</v>
      </c>
    </row>
    <row r="17" spans="1:6" ht="31.2" x14ac:dyDescent="0.3">
      <c r="A17"/>
      <c r="B17" s="9" t="s">
        <v>16</v>
      </c>
      <c r="C17" s="10" t="s">
        <v>17</v>
      </c>
      <c r="D17" s="11" t="s">
        <v>18</v>
      </c>
      <c r="E17" s="13">
        <f>E18+E35+E49</f>
        <v>11258.67</v>
      </c>
      <c r="F17" s="13">
        <f>F18+F35+F49</f>
        <v>33038.960619999998</v>
      </c>
    </row>
    <row r="18" spans="1:6" x14ac:dyDescent="0.3">
      <c r="A18"/>
      <c r="B18" s="14" t="s">
        <v>19</v>
      </c>
      <c r="C18" s="15" t="s">
        <v>88</v>
      </c>
      <c r="D18" s="16" t="s">
        <v>18</v>
      </c>
      <c r="E18" s="17">
        <f>E19+E24+E26+E33+E34</f>
        <v>3794.56</v>
      </c>
      <c r="F18" s="17">
        <f>F19+F24+F26+F33+F34</f>
        <v>9091</v>
      </c>
    </row>
    <row r="19" spans="1:6" x14ac:dyDescent="0.3">
      <c r="A19"/>
      <c r="B19" s="9" t="s">
        <v>20</v>
      </c>
      <c r="C19" s="10" t="s">
        <v>21</v>
      </c>
      <c r="D19" s="11" t="s">
        <v>18</v>
      </c>
      <c r="E19" s="13">
        <f t="shared" ref="E19:F19" si="0">E20+E21+E22</f>
        <v>2991.98</v>
      </c>
      <c r="F19" s="13">
        <f t="shared" si="0"/>
        <v>8087</v>
      </c>
    </row>
    <row r="20" spans="1:6" ht="31.2" x14ac:dyDescent="0.3">
      <c r="A20"/>
      <c r="B20" s="9" t="s">
        <v>22</v>
      </c>
      <c r="C20" s="10" t="s">
        <v>23</v>
      </c>
      <c r="D20" s="11" t="s">
        <v>18</v>
      </c>
      <c r="E20" s="18">
        <v>0</v>
      </c>
      <c r="F20" s="19">
        <v>0</v>
      </c>
    </row>
    <row r="21" spans="1:6" x14ac:dyDescent="0.3">
      <c r="A21"/>
      <c r="B21" s="9" t="s">
        <v>24</v>
      </c>
      <c r="C21" s="10" t="s">
        <v>89</v>
      </c>
      <c r="D21" s="11" t="s">
        <v>18</v>
      </c>
      <c r="E21" s="20">
        <v>0</v>
      </c>
      <c r="F21" s="19"/>
    </row>
    <row r="22" spans="1:6" ht="78" x14ac:dyDescent="0.3">
      <c r="A22"/>
      <c r="B22" s="9" t="s">
        <v>25</v>
      </c>
      <c r="C22" s="10" t="s">
        <v>26</v>
      </c>
      <c r="D22" s="11" t="s">
        <v>18</v>
      </c>
      <c r="E22" s="18">
        <v>2991.98</v>
      </c>
      <c r="F22" s="19">
        <v>8087</v>
      </c>
    </row>
    <row r="23" spans="1:6" x14ac:dyDescent="0.3">
      <c r="A23"/>
      <c r="B23" s="9" t="s">
        <v>27</v>
      </c>
      <c r="C23" s="10" t="s">
        <v>28</v>
      </c>
      <c r="D23" s="11" t="s">
        <v>18</v>
      </c>
      <c r="E23" s="18">
        <v>2991.98</v>
      </c>
      <c r="F23" s="19">
        <v>8087</v>
      </c>
    </row>
    <row r="24" spans="1:6" x14ac:dyDescent="0.3">
      <c r="A24"/>
      <c r="B24" s="9" t="s">
        <v>29</v>
      </c>
      <c r="C24" s="10" t="s">
        <v>90</v>
      </c>
      <c r="D24" s="11" t="s">
        <v>18</v>
      </c>
      <c r="E24" s="18">
        <v>802.58</v>
      </c>
      <c r="F24" s="21">
        <v>551</v>
      </c>
    </row>
    <row r="25" spans="1:6" x14ac:dyDescent="0.3">
      <c r="A25"/>
      <c r="B25" s="9" t="s">
        <v>30</v>
      </c>
      <c r="C25" s="10" t="s">
        <v>28</v>
      </c>
      <c r="D25" s="11" t="s">
        <v>18</v>
      </c>
      <c r="E25" s="20">
        <v>0</v>
      </c>
      <c r="F25" s="21"/>
    </row>
    <row r="26" spans="1:6" s="23" customFormat="1" ht="31.2" x14ac:dyDescent="0.3">
      <c r="B26" s="9" t="s">
        <v>31</v>
      </c>
      <c r="C26" s="10" t="s">
        <v>91</v>
      </c>
      <c r="D26" s="11" t="s">
        <v>18</v>
      </c>
      <c r="E26" s="18">
        <f>E27+E28+E29</f>
        <v>0</v>
      </c>
      <c r="F26" s="22">
        <f t="shared" ref="F26" si="1">F27+F28+F29</f>
        <v>407</v>
      </c>
    </row>
    <row r="27" spans="1:6" ht="46.8" x14ac:dyDescent="0.3">
      <c r="A27"/>
      <c r="B27" s="9" t="s">
        <v>92</v>
      </c>
      <c r="C27" s="24" t="s">
        <v>93</v>
      </c>
      <c r="D27" s="11" t="s">
        <v>18</v>
      </c>
      <c r="E27" s="18">
        <v>0</v>
      </c>
      <c r="F27" s="25"/>
    </row>
    <row r="28" spans="1:6" x14ac:dyDescent="0.3">
      <c r="A28"/>
      <c r="B28" s="9" t="s">
        <v>94</v>
      </c>
      <c r="C28" s="10" t="s">
        <v>95</v>
      </c>
      <c r="D28" s="11" t="s">
        <v>18</v>
      </c>
      <c r="E28" s="18">
        <v>0</v>
      </c>
      <c r="F28" s="18">
        <v>0</v>
      </c>
    </row>
    <row r="29" spans="1:6" ht="31.2" x14ac:dyDescent="0.3">
      <c r="A29"/>
      <c r="B29" s="9" t="s">
        <v>96</v>
      </c>
      <c r="C29" s="10" t="s">
        <v>97</v>
      </c>
      <c r="D29" s="11" t="s">
        <v>18</v>
      </c>
      <c r="E29" s="18">
        <f>E30+E31+E32</f>
        <v>0</v>
      </c>
      <c r="F29" s="22">
        <f>F30+F31+F32</f>
        <v>407</v>
      </c>
    </row>
    <row r="30" spans="1:6" x14ac:dyDescent="0.3">
      <c r="A30"/>
      <c r="B30" s="9" t="s">
        <v>98</v>
      </c>
      <c r="C30" s="10" t="s">
        <v>99</v>
      </c>
      <c r="D30" s="11" t="s">
        <v>18</v>
      </c>
      <c r="E30" s="18">
        <v>0</v>
      </c>
      <c r="F30" s="21">
        <v>0</v>
      </c>
    </row>
    <row r="31" spans="1:6" ht="31.2" x14ac:dyDescent="0.3">
      <c r="A31"/>
      <c r="B31" s="9" t="s">
        <v>100</v>
      </c>
      <c r="C31" s="26" t="s">
        <v>101</v>
      </c>
      <c r="D31" s="11" t="s">
        <v>18</v>
      </c>
      <c r="E31" s="18">
        <v>0</v>
      </c>
      <c r="F31" s="21">
        <v>352</v>
      </c>
    </row>
    <row r="32" spans="1:6" x14ac:dyDescent="0.3">
      <c r="A32"/>
      <c r="B32" s="9" t="s">
        <v>102</v>
      </c>
      <c r="C32" s="10" t="s">
        <v>103</v>
      </c>
      <c r="D32" s="11" t="s">
        <v>18</v>
      </c>
      <c r="E32" s="18">
        <v>0</v>
      </c>
      <c r="F32" s="21">
        <v>55</v>
      </c>
    </row>
    <row r="33" spans="1:6" ht="46.8" x14ac:dyDescent="0.3">
      <c r="A33"/>
      <c r="B33" s="9" t="s">
        <v>32</v>
      </c>
      <c r="C33" s="10" t="s">
        <v>104</v>
      </c>
      <c r="D33" s="11" t="s">
        <v>18</v>
      </c>
      <c r="E33" s="18">
        <v>0</v>
      </c>
      <c r="F33" s="25">
        <v>43</v>
      </c>
    </row>
    <row r="34" spans="1:6" ht="31.2" x14ac:dyDescent="0.3">
      <c r="A34"/>
      <c r="B34" s="9" t="s">
        <v>105</v>
      </c>
      <c r="C34" s="10" t="s">
        <v>106</v>
      </c>
      <c r="D34" s="11" t="s">
        <v>18</v>
      </c>
      <c r="E34" s="18">
        <v>0</v>
      </c>
      <c r="F34" s="25">
        <v>3</v>
      </c>
    </row>
    <row r="35" spans="1:6" s="28" customFormat="1" ht="31.2" x14ac:dyDescent="0.3">
      <c r="B35" s="14" t="s">
        <v>34</v>
      </c>
      <c r="C35" s="15" t="s">
        <v>107</v>
      </c>
      <c r="D35" s="16" t="s">
        <v>18</v>
      </c>
      <c r="E35" s="27">
        <f>E36+E37+E38+E39+E40+E41+E42+E43+E44+E45+E47+E48</f>
        <v>7464.11</v>
      </c>
      <c r="F35" s="27">
        <f>F36+F37+F38+F39+F40+F41+F42+F43+F44+F45+F47</f>
        <v>23947.960619999998</v>
      </c>
    </row>
    <row r="36" spans="1:6" x14ac:dyDescent="0.3">
      <c r="A36"/>
      <c r="B36" s="9" t="s">
        <v>35</v>
      </c>
      <c r="C36" s="10" t="s">
        <v>108</v>
      </c>
      <c r="D36" s="11" t="s">
        <v>18</v>
      </c>
      <c r="E36" s="18">
        <v>0</v>
      </c>
      <c r="F36" s="25">
        <v>2053.9606199999998</v>
      </c>
    </row>
    <row r="37" spans="1:6" ht="46.8" x14ac:dyDescent="0.3">
      <c r="A37"/>
      <c r="B37" s="9" t="s">
        <v>36</v>
      </c>
      <c r="C37" s="10" t="s">
        <v>37</v>
      </c>
      <c r="D37" s="11" t="s">
        <v>18</v>
      </c>
      <c r="E37" s="18">
        <v>0</v>
      </c>
      <c r="F37" s="25">
        <v>0</v>
      </c>
    </row>
    <row r="38" spans="1:6" x14ac:dyDescent="0.3">
      <c r="A38"/>
      <c r="B38" s="9" t="s">
        <v>109</v>
      </c>
      <c r="C38" s="10" t="s">
        <v>33</v>
      </c>
      <c r="D38" s="11" t="s">
        <v>18</v>
      </c>
      <c r="E38" s="18">
        <v>7221.73</v>
      </c>
      <c r="F38" s="25">
        <v>21703</v>
      </c>
    </row>
    <row r="39" spans="1:6" x14ac:dyDescent="0.3">
      <c r="A39"/>
      <c r="B39" s="9" t="s">
        <v>110</v>
      </c>
      <c r="C39" s="10" t="s">
        <v>111</v>
      </c>
      <c r="D39" s="11" t="s">
        <v>18</v>
      </c>
      <c r="E39" s="18">
        <v>242.38</v>
      </c>
      <c r="F39" s="25">
        <v>168</v>
      </c>
    </row>
    <row r="40" spans="1:6" ht="62.4" x14ac:dyDescent="0.3">
      <c r="A40"/>
      <c r="B40" s="9" t="s">
        <v>112</v>
      </c>
      <c r="C40" s="10" t="s">
        <v>113</v>
      </c>
      <c r="D40" s="11" t="s">
        <v>18</v>
      </c>
      <c r="E40" s="18">
        <v>0</v>
      </c>
      <c r="F40" s="25"/>
    </row>
    <row r="41" spans="1:6" x14ac:dyDescent="0.3">
      <c r="A41"/>
      <c r="B41" s="9" t="s">
        <v>114</v>
      </c>
      <c r="C41" s="10" t="s">
        <v>115</v>
      </c>
      <c r="D41" s="11" t="s">
        <v>18</v>
      </c>
      <c r="E41" s="18">
        <v>0</v>
      </c>
      <c r="F41" s="25">
        <v>0</v>
      </c>
    </row>
    <row r="42" spans="1:6" x14ac:dyDescent="0.3">
      <c r="A42"/>
      <c r="B42" s="9" t="s">
        <v>116</v>
      </c>
      <c r="C42" s="10" t="s">
        <v>117</v>
      </c>
      <c r="D42" s="11" t="s">
        <v>18</v>
      </c>
      <c r="E42" s="29">
        <v>0</v>
      </c>
      <c r="F42" s="30">
        <v>0</v>
      </c>
    </row>
    <row r="43" spans="1:6" ht="72.599999999999994" customHeight="1" x14ac:dyDescent="0.3">
      <c r="A43"/>
      <c r="B43" s="31" t="s">
        <v>118</v>
      </c>
      <c r="C43" s="32" t="s">
        <v>119</v>
      </c>
      <c r="D43" s="33"/>
      <c r="E43" s="18">
        <v>0</v>
      </c>
      <c r="F43" s="25">
        <f>F42/0.8*0.2</f>
        <v>0</v>
      </c>
    </row>
    <row r="44" spans="1:6" x14ac:dyDescent="0.3">
      <c r="A44"/>
      <c r="B44" s="9" t="s">
        <v>120</v>
      </c>
      <c r="C44" s="10" t="s">
        <v>121</v>
      </c>
      <c r="D44" s="11" t="s">
        <v>18</v>
      </c>
      <c r="E44" s="34">
        <v>0</v>
      </c>
      <c r="F44" s="34">
        <v>23</v>
      </c>
    </row>
    <row r="45" spans="1:6" ht="93.6" x14ac:dyDescent="0.3">
      <c r="A45"/>
      <c r="B45" s="9" t="s">
        <v>122</v>
      </c>
      <c r="C45" s="10" t="s">
        <v>123</v>
      </c>
      <c r="D45" s="11" t="s">
        <v>18</v>
      </c>
      <c r="E45" s="18">
        <v>0</v>
      </c>
      <c r="F45" s="18">
        <v>0</v>
      </c>
    </row>
    <row r="46" spans="1:6" ht="31.2" x14ac:dyDescent="0.3">
      <c r="A46"/>
      <c r="B46" s="35" t="s">
        <v>124</v>
      </c>
      <c r="C46" s="36" t="s">
        <v>38</v>
      </c>
      <c r="D46" s="8" t="s">
        <v>39</v>
      </c>
      <c r="E46" s="18" t="s">
        <v>137</v>
      </c>
      <c r="F46" s="18" t="s">
        <v>137</v>
      </c>
    </row>
    <row r="47" spans="1:6" ht="156" x14ac:dyDescent="0.3">
      <c r="A47"/>
      <c r="B47" s="9" t="s">
        <v>125</v>
      </c>
      <c r="C47" s="10" t="s">
        <v>40</v>
      </c>
      <c r="D47" s="11" t="s">
        <v>18</v>
      </c>
      <c r="E47" s="18">
        <v>0</v>
      </c>
      <c r="F47" s="18">
        <v>0</v>
      </c>
    </row>
    <row r="48" spans="1:6" ht="31.2" x14ac:dyDescent="0.3">
      <c r="A48"/>
      <c r="B48" s="9" t="s">
        <v>126</v>
      </c>
      <c r="C48" s="10" t="s">
        <v>127</v>
      </c>
      <c r="D48" s="11" t="s">
        <v>18</v>
      </c>
      <c r="E48" s="18">
        <v>0</v>
      </c>
      <c r="F48" s="18">
        <v>0</v>
      </c>
    </row>
    <row r="49" spans="1:6" ht="62.4" x14ac:dyDescent="0.3">
      <c r="A49"/>
      <c r="B49" s="9"/>
      <c r="C49" s="37" t="s">
        <v>128</v>
      </c>
      <c r="D49" s="38" t="s">
        <v>18</v>
      </c>
      <c r="E49" s="39">
        <v>0</v>
      </c>
      <c r="F49" s="40">
        <v>0</v>
      </c>
    </row>
    <row r="50" spans="1:6" ht="46.8" x14ac:dyDescent="0.3">
      <c r="A50"/>
      <c r="B50" s="9" t="s">
        <v>41</v>
      </c>
      <c r="C50" s="10" t="s">
        <v>42</v>
      </c>
      <c r="D50" s="38" t="s">
        <v>18</v>
      </c>
      <c r="E50" s="20">
        <v>0</v>
      </c>
      <c r="F50" s="18"/>
    </row>
    <row r="51" spans="1:6" ht="46.8" x14ac:dyDescent="0.3">
      <c r="A51"/>
      <c r="B51" s="9" t="s">
        <v>43</v>
      </c>
      <c r="C51" s="10" t="s">
        <v>44</v>
      </c>
      <c r="D51" s="11" t="s">
        <v>18</v>
      </c>
      <c r="E51" s="20" t="s">
        <v>136</v>
      </c>
      <c r="F51" s="40">
        <v>2584.5039400000001</v>
      </c>
    </row>
    <row r="52" spans="1:6" ht="31.2" x14ac:dyDescent="0.3">
      <c r="A52"/>
      <c r="B52" s="9" t="s">
        <v>19</v>
      </c>
      <c r="C52" s="10" t="s">
        <v>45</v>
      </c>
      <c r="D52" s="11" t="s">
        <v>46</v>
      </c>
      <c r="E52" s="20" t="s">
        <v>136</v>
      </c>
      <c r="F52" s="40">
        <v>1403.9469999999999</v>
      </c>
    </row>
    <row r="53" spans="1:6" ht="78" x14ac:dyDescent="0.3">
      <c r="A53"/>
      <c r="B53" s="9" t="s">
        <v>34</v>
      </c>
      <c r="C53" s="10" t="s">
        <v>47</v>
      </c>
      <c r="D53" s="12" t="s">
        <v>129</v>
      </c>
      <c r="E53" s="20" t="s">
        <v>136</v>
      </c>
      <c r="F53" s="40">
        <f>F51/F52</f>
        <v>1.8408842641495728</v>
      </c>
    </row>
    <row r="54" spans="1:6" ht="93.6" x14ac:dyDescent="0.3">
      <c r="A54"/>
      <c r="B54" s="9" t="s">
        <v>48</v>
      </c>
      <c r="C54" s="10" t="s">
        <v>49</v>
      </c>
      <c r="D54" s="11" t="s">
        <v>15</v>
      </c>
      <c r="E54" s="11" t="s">
        <v>15</v>
      </c>
      <c r="F54" s="11" t="s">
        <v>15</v>
      </c>
    </row>
    <row r="55" spans="1:6" ht="31.2" x14ac:dyDescent="0.3">
      <c r="A55"/>
      <c r="B55" s="35" t="s">
        <v>16</v>
      </c>
      <c r="C55" s="36" t="s">
        <v>50</v>
      </c>
      <c r="D55" s="8" t="s">
        <v>51</v>
      </c>
      <c r="E55" s="45">
        <v>151</v>
      </c>
      <c r="F55" s="45">
        <v>168</v>
      </c>
    </row>
    <row r="56" spans="1:6" ht="31.2" customHeight="1" x14ac:dyDescent="0.3">
      <c r="A56"/>
      <c r="B56" s="9" t="s">
        <v>52</v>
      </c>
      <c r="C56" s="10" t="s">
        <v>53</v>
      </c>
      <c r="D56" s="11" t="s">
        <v>130</v>
      </c>
      <c r="E56" s="54" t="s">
        <v>136</v>
      </c>
      <c r="F56" s="47">
        <f>F57+F58+F59+F60</f>
        <v>148.31</v>
      </c>
    </row>
    <row r="57" spans="1:6" x14ac:dyDescent="0.3">
      <c r="A57"/>
      <c r="B57" s="9" t="s">
        <v>54</v>
      </c>
      <c r="C57" s="10" t="s">
        <v>55</v>
      </c>
      <c r="D57" s="11" t="s">
        <v>130</v>
      </c>
      <c r="E57" s="55"/>
      <c r="F57" s="47">
        <v>146</v>
      </c>
    </row>
    <row r="58" spans="1:6" x14ac:dyDescent="0.3">
      <c r="A58"/>
      <c r="B58" s="9" t="s">
        <v>131</v>
      </c>
      <c r="C58" s="10" t="s">
        <v>56</v>
      </c>
      <c r="D58" s="11" t="s">
        <v>130</v>
      </c>
      <c r="E58" s="55"/>
      <c r="F58" s="47">
        <v>0</v>
      </c>
    </row>
    <row r="59" spans="1:6" x14ac:dyDescent="0.3">
      <c r="A59"/>
      <c r="B59" s="9" t="s">
        <v>132</v>
      </c>
      <c r="C59" s="10" t="s">
        <v>57</v>
      </c>
      <c r="D59" s="11" t="s">
        <v>130</v>
      </c>
      <c r="E59" s="55"/>
      <c r="F59" s="47">
        <v>2.31</v>
      </c>
    </row>
    <row r="60" spans="1:6" x14ac:dyDescent="0.3">
      <c r="A60"/>
      <c r="B60" s="9" t="s">
        <v>58</v>
      </c>
      <c r="C60" s="10" t="s">
        <v>59</v>
      </c>
      <c r="D60" s="11" t="s">
        <v>130</v>
      </c>
      <c r="E60" s="56"/>
      <c r="F60" s="47">
        <v>0</v>
      </c>
    </row>
    <row r="61" spans="1:6" ht="31.2" customHeight="1" x14ac:dyDescent="0.3">
      <c r="A61"/>
      <c r="B61" s="9" t="s">
        <v>60</v>
      </c>
      <c r="C61" s="10" t="s">
        <v>133</v>
      </c>
      <c r="D61" s="11" t="s">
        <v>61</v>
      </c>
      <c r="E61" s="54" t="s">
        <v>136</v>
      </c>
      <c r="F61" s="47">
        <f>F62+F63+F64+F65</f>
        <v>93.1</v>
      </c>
    </row>
    <row r="62" spans="1:6" x14ac:dyDescent="0.3">
      <c r="A62"/>
      <c r="B62" s="9" t="s">
        <v>62</v>
      </c>
      <c r="C62" s="10" t="s">
        <v>55</v>
      </c>
      <c r="D62" s="11" t="s">
        <v>61</v>
      </c>
      <c r="E62" s="55"/>
      <c r="F62" s="47">
        <v>50.96</v>
      </c>
    </row>
    <row r="63" spans="1:6" x14ac:dyDescent="0.3">
      <c r="A63"/>
      <c r="B63" s="9" t="s">
        <v>63</v>
      </c>
      <c r="C63" s="10" t="s">
        <v>56</v>
      </c>
      <c r="D63" s="11" t="s">
        <v>61</v>
      </c>
      <c r="E63" s="55"/>
      <c r="F63" s="47">
        <v>0</v>
      </c>
    </row>
    <row r="64" spans="1:6" x14ac:dyDescent="0.3">
      <c r="A64"/>
      <c r="B64" s="9" t="s">
        <v>64</v>
      </c>
      <c r="C64" s="10" t="s">
        <v>57</v>
      </c>
      <c r="D64" s="11" t="s">
        <v>61</v>
      </c>
      <c r="E64" s="55"/>
      <c r="F64" s="47">
        <v>9.2799999999999994</v>
      </c>
    </row>
    <row r="65" spans="1:6" x14ac:dyDescent="0.3">
      <c r="A65"/>
      <c r="B65" s="9" t="s">
        <v>65</v>
      </c>
      <c r="C65" s="10" t="s">
        <v>59</v>
      </c>
      <c r="D65" s="11" t="s">
        <v>61</v>
      </c>
      <c r="E65" s="55"/>
      <c r="F65" s="47">
        <v>32.86</v>
      </c>
    </row>
    <row r="66" spans="1:6" ht="31.2" x14ac:dyDescent="0.3">
      <c r="A66"/>
      <c r="B66" s="9" t="s">
        <v>66</v>
      </c>
      <c r="C66" s="10" t="s">
        <v>134</v>
      </c>
      <c r="D66" s="11" t="s">
        <v>61</v>
      </c>
      <c r="E66" s="55"/>
      <c r="F66" s="47">
        <f>F67+F68+F69+F70</f>
        <v>569.29999999999995</v>
      </c>
    </row>
    <row r="67" spans="1:6" x14ac:dyDescent="0.3">
      <c r="A67"/>
      <c r="B67" s="9" t="s">
        <v>67</v>
      </c>
      <c r="C67" s="10" t="s">
        <v>55</v>
      </c>
      <c r="D67" s="11" t="s">
        <v>61</v>
      </c>
      <c r="E67" s="55"/>
      <c r="F67" s="47">
        <v>345.2</v>
      </c>
    </row>
    <row r="68" spans="1:6" x14ac:dyDescent="0.3">
      <c r="A68"/>
      <c r="B68" s="9" t="s">
        <v>68</v>
      </c>
      <c r="C68" s="10" t="s">
        <v>56</v>
      </c>
      <c r="D68" s="11" t="s">
        <v>61</v>
      </c>
      <c r="E68" s="55"/>
      <c r="F68" s="47">
        <v>0</v>
      </c>
    </row>
    <row r="69" spans="1:6" x14ac:dyDescent="0.3">
      <c r="A69"/>
      <c r="B69" s="9" t="s">
        <v>69</v>
      </c>
      <c r="C69" s="10" t="s">
        <v>57</v>
      </c>
      <c r="D69" s="11" t="s">
        <v>61</v>
      </c>
      <c r="E69" s="55"/>
      <c r="F69" s="47">
        <v>224.1</v>
      </c>
    </row>
    <row r="70" spans="1:6" x14ac:dyDescent="0.3">
      <c r="A70"/>
      <c r="B70" s="9" t="s">
        <v>70</v>
      </c>
      <c r="C70" s="10" t="s">
        <v>59</v>
      </c>
      <c r="D70" s="11" t="s">
        <v>61</v>
      </c>
      <c r="E70" s="56"/>
      <c r="F70" s="47">
        <v>0</v>
      </c>
    </row>
    <row r="71" spans="1:6" ht="15.6" customHeight="1" x14ac:dyDescent="0.3">
      <c r="A71"/>
      <c r="B71" s="9" t="s">
        <v>71</v>
      </c>
      <c r="C71" s="10" t="s">
        <v>135</v>
      </c>
      <c r="D71" s="11" t="s">
        <v>72</v>
      </c>
      <c r="E71" s="54" t="s">
        <v>136</v>
      </c>
      <c r="F71" s="47">
        <f>F72+F73+F74+F75</f>
        <v>37.484000000000002</v>
      </c>
    </row>
    <row r="72" spans="1:6" x14ac:dyDescent="0.3">
      <c r="A72"/>
      <c r="B72" s="9" t="s">
        <v>73</v>
      </c>
      <c r="C72" s="10" t="s">
        <v>55</v>
      </c>
      <c r="D72" s="11" t="s">
        <v>72</v>
      </c>
      <c r="E72" s="55"/>
      <c r="F72" s="47">
        <f>14.532+1.02</f>
        <v>15.552</v>
      </c>
    </row>
    <row r="73" spans="1:6" x14ac:dyDescent="0.3">
      <c r="A73"/>
      <c r="B73" s="9" t="s">
        <v>74</v>
      </c>
      <c r="C73" s="10" t="s">
        <v>56</v>
      </c>
      <c r="D73" s="11" t="s">
        <v>72</v>
      </c>
      <c r="E73" s="55"/>
      <c r="F73" s="47">
        <v>0</v>
      </c>
    </row>
    <row r="74" spans="1:6" x14ac:dyDescent="0.3">
      <c r="A74"/>
      <c r="B74" s="9" t="s">
        <v>75</v>
      </c>
      <c r="C74" s="10" t="s">
        <v>57</v>
      </c>
      <c r="D74" s="11" t="s">
        <v>72</v>
      </c>
      <c r="E74" s="55"/>
      <c r="F74" s="47">
        <v>7.17</v>
      </c>
    </row>
    <row r="75" spans="1:6" x14ac:dyDescent="0.3">
      <c r="A75"/>
      <c r="B75" s="9" t="s">
        <v>76</v>
      </c>
      <c r="C75" s="10" t="s">
        <v>59</v>
      </c>
      <c r="D75" s="11" t="s">
        <v>72</v>
      </c>
      <c r="E75" s="56"/>
      <c r="F75" s="47">
        <f>12.056+2.706</f>
        <v>14.761999999999999</v>
      </c>
    </row>
    <row r="76" spans="1:6" x14ac:dyDescent="0.3">
      <c r="A76"/>
      <c r="B76" s="9" t="s">
        <v>77</v>
      </c>
      <c r="C76" s="10" t="s">
        <v>78</v>
      </c>
      <c r="D76" s="11" t="s">
        <v>79</v>
      </c>
      <c r="E76" s="20" t="s">
        <v>136</v>
      </c>
      <c r="F76" s="48">
        <f>2.706/F71*100</f>
        <v>7.2190801408600995</v>
      </c>
    </row>
    <row r="77" spans="1:6" ht="46.8" x14ac:dyDescent="0.3">
      <c r="A77"/>
      <c r="B77" s="35" t="s">
        <v>80</v>
      </c>
      <c r="C77" s="36" t="s">
        <v>81</v>
      </c>
      <c r="D77" s="8" t="s">
        <v>18</v>
      </c>
      <c r="E77" s="18" t="s">
        <v>136</v>
      </c>
      <c r="F77" s="18" t="s">
        <v>137</v>
      </c>
    </row>
    <row r="78" spans="1:6" ht="31.2" x14ac:dyDescent="0.3">
      <c r="A78"/>
      <c r="B78" s="35" t="s">
        <v>82</v>
      </c>
      <c r="C78" s="36" t="s">
        <v>83</v>
      </c>
      <c r="D78" s="8" t="s">
        <v>18</v>
      </c>
      <c r="E78" s="18" t="s">
        <v>136</v>
      </c>
      <c r="F78" s="18" t="s">
        <v>137</v>
      </c>
    </row>
    <row r="79" spans="1:6" ht="62.4" x14ac:dyDescent="0.3">
      <c r="A79"/>
      <c r="B79" s="35" t="s">
        <v>84</v>
      </c>
      <c r="C79" s="36" t="s">
        <v>85</v>
      </c>
      <c r="D79" s="8" t="s">
        <v>79</v>
      </c>
      <c r="E79" s="18" t="s">
        <v>86</v>
      </c>
      <c r="F79" s="18" t="s">
        <v>86</v>
      </c>
    </row>
    <row r="80" spans="1:6" x14ac:dyDescent="0.3">
      <c r="A80"/>
      <c r="B80" s="41"/>
      <c r="C80" s="41"/>
      <c r="D80" s="41"/>
      <c r="E80" s="42"/>
      <c r="F80" s="43"/>
    </row>
    <row r="81" spans="2:6" s="44" customFormat="1" ht="63.75" customHeight="1" x14ac:dyDescent="0.3">
      <c r="B81" s="52" t="s">
        <v>138</v>
      </c>
      <c r="C81" s="53"/>
      <c r="D81" s="53"/>
      <c r="E81" s="53"/>
      <c r="F81" s="53"/>
    </row>
    <row r="82" spans="2:6" s="44" customFormat="1" ht="32.25" customHeight="1" x14ac:dyDescent="0.3">
      <c r="B82" s="52" t="s">
        <v>139</v>
      </c>
      <c r="C82" s="53"/>
      <c r="D82" s="53"/>
      <c r="E82" s="53"/>
      <c r="F82" s="53"/>
    </row>
    <row r="83" spans="2:6" s="44" customFormat="1" ht="37.5" customHeight="1" x14ac:dyDescent="0.3">
      <c r="B83" s="52" t="s">
        <v>140</v>
      </c>
      <c r="C83" s="53"/>
      <c r="D83" s="53"/>
      <c r="E83" s="53"/>
      <c r="F83" s="53"/>
    </row>
    <row r="84" spans="2:6" s="44" customFormat="1" ht="40.5" customHeight="1" x14ac:dyDescent="0.3">
      <c r="B84" s="52" t="s">
        <v>141</v>
      </c>
      <c r="C84" s="53"/>
      <c r="D84" s="53"/>
      <c r="E84" s="53"/>
      <c r="F84" s="53"/>
    </row>
    <row r="85" spans="2:6" s="44" customFormat="1" ht="34.5" customHeight="1" x14ac:dyDescent="0.3">
      <c r="B85" s="52" t="s">
        <v>142</v>
      </c>
      <c r="C85" s="53"/>
      <c r="D85" s="53"/>
      <c r="E85" s="53"/>
      <c r="F85" s="53"/>
    </row>
  </sheetData>
  <mergeCells count="13">
    <mergeCell ref="B82:F82"/>
    <mergeCell ref="B83:F83"/>
    <mergeCell ref="B84:F84"/>
    <mergeCell ref="B85:F85"/>
    <mergeCell ref="E56:E60"/>
    <mergeCell ref="E61:E70"/>
    <mergeCell ref="E71:E75"/>
    <mergeCell ref="B81:F81"/>
    <mergeCell ref="B10:F10"/>
    <mergeCell ref="B14:B15"/>
    <mergeCell ref="C14:C15"/>
    <mergeCell ref="D14:D15"/>
    <mergeCell ref="E14:F14"/>
  </mergeCells>
  <pageMargins left="0.70866141732283472" right="0.70866141732283472" top="0.74803149606299213" bottom="0.74803149606299213" header="0.31496062992125984" footer="0.31496062992125984"/>
  <pageSetup paperSize="9" scale="90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>АО "КрасЭко"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Вячеслав Анатольевич Биндарев</dc:creator>
  <cp:lastModifiedBy>Вячеслав Анатольевич Биндарев</cp:lastModifiedBy>
  <cp:lastPrinted>2019-04-10T06:38:05Z</cp:lastPrinted>
  <dcterms:created xsi:type="dcterms:W3CDTF">2019-04-09T09:06:40Z</dcterms:created>
  <dcterms:modified xsi:type="dcterms:W3CDTF">2019-04-10T08:40:50Z</dcterms:modified>
</cp:coreProperties>
</file>